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9420" windowHeight="9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<sst xmlns="http://schemas.openxmlformats.org/spreadsheetml/2006/main" count="211" uniqueCount="21">
  <si>
    <t>Характеристики СПС</t>
  </si>
  <si>
    <t>Номера вопросов \  Номера ответов</t>
  </si>
  <si>
    <t>Компетентность</t>
  </si>
  <si>
    <t>5)</t>
  </si>
  <si>
    <t>4)</t>
  </si>
  <si>
    <t>3)</t>
  </si>
  <si>
    <t>2)</t>
  </si>
  <si>
    <t>1)</t>
  </si>
  <si>
    <t>Б=</t>
  </si>
  <si>
    <t>Профессиональная инициатива</t>
  </si>
  <si>
    <t>Профессиональное мастерство</t>
  </si>
  <si>
    <t>Социальное  признание</t>
  </si>
  <si>
    <t>Профессионально-нравственные качества</t>
  </si>
  <si>
    <t>Активность  инициативность</t>
  </si>
  <si>
    <t>сумма</t>
  </si>
  <si>
    <t>проценты</t>
  </si>
  <si>
    <t>общее число респондентов</t>
  </si>
  <si>
    <t>средний выбранного ответа</t>
  </si>
  <si>
    <t>ТАБЛИЦА РУЧНОЙ ОБРАБОТКИ РЕЗУЛЬТАТОВ ИЗУЧЕНИЯ СОЦИАЛЬНО-ПРОФЕССИОНАЛЬНОГО СТАТУСА АТТЕСТУЕМОГО ПЕДАГОГА</t>
  </si>
  <si>
    <t xml:space="preserve">                                                КОЛИЧЕСТВО БЛАНКОВ: 10</t>
  </si>
  <si>
    <t xml:space="preserve">РЕСПОНДЕНТЫ:  учителя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</si>
</sst>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39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40" fillId="33" borderId="11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justify" vertical="top" wrapText="1"/>
    </xf>
    <xf numFmtId="0" fontId="0" fillId="33" borderId="11" xfId="0" applyFill="1" applyBorder="1" applyAlignment="1">
      <alignment vertical="top" wrapText="1"/>
    </xf>
    <xf numFmtId="0" fontId="39" fillId="33" borderId="14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39" fillId="0" borderId="15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13.00390625" style="0" customWidth="1"/>
    <col min="3" max="3" width="5.8515625" style="0" customWidth="1"/>
    <col min="4" max="4" width="9.57421875" style="8" customWidth="1"/>
    <col min="5" max="5" width="5.421875" style="0" customWidth="1"/>
    <col min="6" max="6" width="5.57421875" style="8" customWidth="1"/>
    <col min="7" max="7" width="7.421875" style="0" customWidth="1"/>
    <col min="8" max="8" width="6.57421875" style="8" customWidth="1"/>
    <col min="9" max="9" width="8.140625" style="0" customWidth="1"/>
    <col min="10" max="10" width="7.8515625" style="8" customWidth="1"/>
    <col min="11" max="11" width="7.8515625" style="0" customWidth="1"/>
    <col min="12" max="12" width="7.00390625" style="8" customWidth="1"/>
    <col min="13" max="13" width="8.8515625" style="0" customWidth="1"/>
    <col min="14" max="14" width="8.00390625" style="8" customWidth="1"/>
    <col min="15" max="15" width="7.140625" style="0" customWidth="1"/>
    <col min="16" max="16" width="11.140625" style="0" customWidth="1"/>
    <col min="17" max="17" width="15.140625" style="0" customWidth="1"/>
  </cols>
  <sheetData>
    <row r="1" ht="14.25">
      <c r="G1" s="19" t="s">
        <v>18</v>
      </c>
    </row>
    <row r="2" spans="2:7" ht="14.25">
      <c r="B2" t="s">
        <v>20</v>
      </c>
      <c r="G2" s="20"/>
    </row>
    <row r="3" ht="15" thickBot="1">
      <c r="G3" s="20" t="s">
        <v>19</v>
      </c>
    </row>
    <row r="4" spans="2:20" ht="62.25" thickBot="1">
      <c r="B4" s="1" t="s">
        <v>0</v>
      </c>
      <c r="C4" s="26" t="s">
        <v>1</v>
      </c>
      <c r="D4" s="27"/>
      <c r="E4" s="27"/>
      <c r="F4" s="27"/>
      <c r="G4" s="27"/>
      <c r="H4" s="27"/>
      <c r="I4" s="27"/>
      <c r="J4" s="27"/>
      <c r="K4" s="27"/>
      <c r="L4" s="27"/>
      <c r="M4" s="28"/>
      <c r="N4" s="12" t="s">
        <v>16</v>
      </c>
      <c r="P4" s="4" t="s">
        <v>14</v>
      </c>
      <c r="Q4" s="2" t="s">
        <v>15</v>
      </c>
      <c r="R4" s="5" t="s">
        <v>17</v>
      </c>
      <c r="S4" s="18"/>
      <c r="T4" s="18"/>
    </row>
    <row r="5" spans="2:20" ht="15">
      <c r="B5" s="29" t="s">
        <v>2</v>
      </c>
      <c r="C5" s="9">
        <v>1</v>
      </c>
      <c r="D5" s="9"/>
      <c r="E5" s="9">
        <v>7</v>
      </c>
      <c r="F5" s="9"/>
      <c r="G5" s="9">
        <v>13</v>
      </c>
      <c r="H5" s="9"/>
      <c r="I5" s="9">
        <v>18</v>
      </c>
      <c r="J5" s="9"/>
      <c r="K5" s="9">
        <v>23</v>
      </c>
      <c r="L5" s="9"/>
      <c r="M5" s="9">
        <v>28</v>
      </c>
      <c r="N5" s="9">
        <v>5</v>
      </c>
      <c r="O5" s="10"/>
      <c r="P5" s="10"/>
      <c r="Q5" s="10"/>
      <c r="R5" s="18"/>
      <c r="S5" s="18"/>
      <c r="T5" s="18"/>
    </row>
    <row r="6" spans="2:20" ht="15">
      <c r="B6" s="30"/>
      <c r="C6" s="2"/>
      <c r="D6" s="10"/>
      <c r="E6" s="2"/>
      <c r="F6" s="10"/>
      <c r="G6" s="2"/>
      <c r="H6" s="10"/>
      <c r="I6" s="2"/>
      <c r="J6" s="10"/>
      <c r="K6" s="2"/>
      <c r="L6" s="10"/>
      <c r="M6" s="2"/>
      <c r="N6" s="10"/>
      <c r="O6" s="2"/>
      <c r="P6" s="2"/>
      <c r="Q6" s="2"/>
      <c r="R6" s="18"/>
      <c r="S6" s="18"/>
      <c r="T6" s="18"/>
    </row>
    <row r="7" spans="2:20" ht="15">
      <c r="B7" s="30"/>
      <c r="C7" s="2" t="s">
        <v>3</v>
      </c>
      <c r="D7" s="10">
        <v>4</v>
      </c>
      <c r="E7" s="2" t="s">
        <v>3</v>
      </c>
      <c r="F7" s="10">
        <v>5</v>
      </c>
      <c r="G7" s="2" t="s">
        <v>3</v>
      </c>
      <c r="H7" s="10">
        <v>6</v>
      </c>
      <c r="I7" s="2" t="s">
        <v>3</v>
      </c>
      <c r="J7" s="10">
        <v>6</v>
      </c>
      <c r="K7" s="2" t="s">
        <v>3</v>
      </c>
      <c r="L7" s="10">
        <v>5</v>
      </c>
      <c r="M7" s="2" t="s">
        <v>3</v>
      </c>
      <c r="N7" s="10">
        <v>3</v>
      </c>
      <c r="O7" s="2" t="s">
        <v>3</v>
      </c>
      <c r="P7" s="2">
        <f>SUM(D7,F7,H7,L7,N7)</f>
        <v>23</v>
      </c>
      <c r="Q7" s="2">
        <f>P7/P13*100</f>
        <v>76.66666666666667</v>
      </c>
      <c r="R7" s="18">
        <f>P7*5</f>
        <v>115</v>
      </c>
      <c r="S7" s="18"/>
      <c r="T7" s="18"/>
    </row>
    <row r="8" spans="2:20" ht="15">
      <c r="B8" s="30"/>
      <c r="C8" s="2" t="s">
        <v>4</v>
      </c>
      <c r="D8" s="10">
        <v>1</v>
      </c>
      <c r="E8" s="2" t="s">
        <v>4</v>
      </c>
      <c r="F8" s="10">
        <v>1</v>
      </c>
      <c r="G8" s="2" t="s">
        <v>4</v>
      </c>
      <c r="H8" s="10"/>
      <c r="I8" s="2" t="s">
        <v>4</v>
      </c>
      <c r="J8" s="10"/>
      <c r="K8" s="2" t="s">
        <v>4</v>
      </c>
      <c r="L8" s="10">
        <v>1</v>
      </c>
      <c r="M8" s="2" t="s">
        <v>4</v>
      </c>
      <c r="N8" s="10">
        <v>3</v>
      </c>
      <c r="O8" s="2" t="s">
        <v>4</v>
      </c>
      <c r="P8" s="2">
        <f>SUM(D8,F8,H8,L8,N8)+J8</f>
        <v>6</v>
      </c>
      <c r="Q8" s="2">
        <f>P8/P13*100</f>
        <v>20</v>
      </c>
      <c r="R8" s="18">
        <f>P8*4</f>
        <v>24</v>
      </c>
      <c r="S8" s="18"/>
      <c r="T8" s="18"/>
    </row>
    <row r="9" spans="2:20" ht="15">
      <c r="B9" s="30"/>
      <c r="C9" s="2" t="s">
        <v>5</v>
      </c>
      <c r="D9" s="10">
        <v>1</v>
      </c>
      <c r="E9" s="2" t="s">
        <v>5</v>
      </c>
      <c r="F9" s="10"/>
      <c r="G9" s="2" t="s">
        <v>5</v>
      </c>
      <c r="H9" s="10"/>
      <c r="I9" s="2" t="s">
        <v>5</v>
      </c>
      <c r="J9" s="10"/>
      <c r="K9" s="2" t="s">
        <v>5</v>
      </c>
      <c r="L9" s="10"/>
      <c r="M9" s="2" t="s">
        <v>5</v>
      </c>
      <c r="N9" s="10"/>
      <c r="O9" s="2" t="s">
        <v>5</v>
      </c>
      <c r="P9" s="2">
        <f>SUM(D9,F9,H9,L9,N9)+J9</f>
        <v>1</v>
      </c>
      <c r="Q9" s="2">
        <f>P9/P13*100</f>
        <v>3.3333333333333335</v>
      </c>
      <c r="R9" s="18">
        <f>P9*3</f>
        <v>3</v>
      </c>
      <c r="S9" s="18"/>
      <c r="T9" s="18"/>
    </row>
    <row r="10" spans="2:20" ht="15">
      <c r="B10" s="30"/>
      <c r="C10" s="2" t="s">
        <v>6</v>
      </c>
      <c r="D10" s="10"/>
      <c r="E10" s="2" t="s">
        <v>6</v>
      </c>
      <c r="F10" s="10"/>
      <c r="G10" s="2" t="s">
        <v>6</v>
      </c>
      <c r="H10" s="10"/>
      <c r="I10" s="2" t="s">
        <v>6</v>
      </c>
      <c r="J10" s="10"/>
      <c r="K10" s="2" t="s">
        <v>6</v>
      </c>
      <c r="L10" s="10"/>
      <c r="M10" s="2" t="s">
        <v>6</v>
      </c>
      <c r="N10" s="10"/>
      <c r="O10" s="2" t="s">
        <v>6</v>
      </c>
      <c r="P10" s="2">
        <f>SUM(D10,F10,H10,J10,N10)</f>
        <v>0</v>
      </c>
      <c r="Q10" s="2">
        <f>P10/P13*100</f>
        <v>0</v>
      </c>
      <c r="R10" s="18">
        <f>P10*2</f>
        <v>0</v>
      </c>
      <c r="S10" s="18"/>
      <c r="T10" s="18"/>
    </row>
    <row r="11" spans="2:20" ht="15">
      <c r="B11" s="30"/>
      <c r="C11" s="2" t="s">
        <v>7</v>
      </c>
      <c r="D11" s="10"/>
      <c r="E11" s="2" t="s">
        <v>7</v>
      </c>
      <c r="F11" s="10"/>
      <c r="G11" s="2" t="s">
        <v>7</v>
      </c>
      <c r="H11" s="10"/>
      <c r="I11" s="2" t="s">
        <v>7</v>
      </c>
      <c r="J11" s="10"/>
      <c r="K11" s="2" t="s">
        <v>7</v>
      </c>
      <c r="L11" s="10"/>
      <c r="M11" s="2" t="s">
        <v>7</v>
      </c>
      <c r="N11" s="10"/>
      <c r="O11" s="2" t="s">
        <v>7</v>
      </c>
      <c r="P11" s="2">
        <f>SUM(D11,F11,H11,J11,L11)+N11</f>
        <v>0</v>
      </c>
      <c r="Q11" s="2">
        <f>P11/P13*100</f>
        <v>0</v>
      </c>
      <c r="R11" s="18">
        <f>P11*1</f>
        <v>0</v>
      </c>
      <c r="S11" s="18"/>
      <c r="T11" s="18"/>
    </row>
    <row r="12" spans="2:20" ht="15.75" thickBot="1">
      <c r="B12" s="31"/>
      <c r="C12" s="5"/>
      <c r="D12" s="11"/>
      <c r="E12" s="5"/>
      <c r="F12" s="11"/>
      <c r="G12" s="5"/>
      <c r="H12" s="11"/>
      <c r="I12" s="5"/>
      <c r="J12" s="11"/>
      <c r="K12" s="5"/>
      <c r="L12" s="11"/>
      <c r="M12" s="5"/>
      <c r="N12" s="11"/>
      <c r="O12" s="2" t="s">
        <v>8</v>
      </c>
      <c r="P12" s="2"/>
      <c r="Q12" s="2"/>
      <c r="R12" s="18">
        <f>SUM(R7:R11)</f>
        <v>142</v>
      </c>
      <c r="S12" s="18"/>
      <c r="T12" s="18"/>
    </row>
    <row r="13" spans="2:20" ht="22.5" customHeight="1">
      <c r="B13" s="23" t="s">
        <v>12</v>
      </c>
      <c r="C13" s="9">
        <v>2</v>
      </c>
      <c r="D13" s="9"/>
      <c r="E13" s="9">
        <v>8</v>
      </c>
      <c r="F13" s="9"/>
      <c r="G13" s="9">
        <v>14</v>
      </c>
      <c r="H13" s="9"/>
      <c r="I13" s="9">
        <v>19</v>
      </c>
      <c r="J13" s="9"/>
      <c r="K13" s="9">
        <v>24</v>
      </c>
      <c r="L13" s="9"/>
      <c r="M13" s="9">
        <v>29</v>
      </c>
      <c r="N13" s="9"/>
      <c r="O13" s="10">
        <f>P13/N5</f>
        <v>6</v>
      </c>
      <c r="P13" s="10">
        <f>SUM(P7:P12)</f>
        <v>30</v>
      </c>
      <c r="Q13" s="10"/>
      <c r="R13" s="21">
        <f>R12/P13</f>
        <v>4.733333333333333</v>
      </c>
      <c r="S13" s="18"/>
      <c r="T13" s="18"/>
    </row>
    <row r="14" spans="2:20" ht="15" customHeight="1">
      <c r="B14" s="24"/>
      <c r="C14" s="2"/>
      <c r="D14" s="10"/>
      <c r="E14" s="2"/>
      <c r="F14" s="10"/>
      <c r="G14" s="2"/>
      <c r="H14" s="10"/>
      <c r="I14" s="2"/>
      <c r="J14" s="10"/>
      <c r="K14" s="2"/>
      <c r="L14" s="10"/>
      <c r="M14" s="2"/>
      <c r="N14" s="10"/>
      <c r="O14" s="2"/>
      <c r="P14" s="2"/>
      <c r="Q14" s="2"/>
      <c r="R14" s="18"/>
      <c r="S14" s="18"/>
      <c r="T14" s="18"/>
    </row>
    <row r="15" spans="2:20" ht="15" customHeight="1">
      <c r="B15" s="24"/>
      <c r="C15" s="2" t="s">
        <v>3</v>
      </c>
      <c r="D15" s="10">
        <v>6</v>
      </c>
      <c r="E15" s="2" t="s">
        <v>3</v>
      </c>
      <c r="F15" s="10">
        <v>2</v>
      </c>
      <c r="G15" s="2" t="s">
        <v>3</v>
      </c>
      <c r="H15" s="10">
        <v>4</v>
      </c>
      <c r="I15" s="2" t="s">
        <v>3</v>
      </c>
      <c r="J15" s="10">
        <v>2</v>
      </c>
      <c r="K15" s="2" t="s">
        <v>3</v>
      </c>
      <c r="L15" s="10">
        <v>4</v>
      </c>
      <c r="M15" s="2" t="s">
        <v>3</v>
      </c>
      <c r="N15" s="10">
        <v>3</v>
      </c>
      <c r="O15" s="2" t="s">
        <v>3</v>
      </c>
      <c r="P15" s="2">
        <f>D15+F15+H15+J15+L15+N15</f>
        <v>21</v>
      </c>
      <c r="Q15" s="2">
        <f>P15/P21*100</f>
        <v>58.333333333333336</v>
      </c>
      <c r="R15" s="18">
        <f>P15*5</f>
        <v>105</v>
      </c>
      <c r="S15" s="18"/>
      <c r="T15" s="18"/>
    </row>
    <row r="16" spans="2:20" ht="15" customHeight="1">
      <c r="B16" s="24"/>
      <c r="C16" s="2" t="s">
        <v>4</v>
      </c>
      <c r="D16" s="10"/>
      <c r="E16" s="2" t="s">
        <v>4</v>
      </c>
      <c r="F16" s="10">
        <v>3</v>
      </c>
      <c r="G16" s="2" t="s">
        <v>4</v>
      </c>
      <c r="H16" s="10">
        <v>2</v>
      </c>
      <c r="I16" s="2" t="s">
        <v>4</v>
      </c>
      <c r="J16" s="10">
        <v>3</v>
      </c>
      <c r="K16" s="2" t="s">
        <v>4</v>
      </c>
      <c r="L16" s="10">
        <v>2</v>
      </c>
      <c r="M16" s="2" t="s">
        <v>4</v>
      </c>
      <c r="N16" s="10">
        <v>3</v>
      </c>
      <c r="O16" s="2" t="s">
        <v>4</v>
      </c>
      <c r="P16" s="2">
        <f>D16+F16+H16+J16+L16+N16</f>
        <v>13</v>
      </c>
      <c r="Q16" s="2">
        <f>P16/P21*100</f>
        <v>36.11111111111111</v>
      </c>
      <c r="R16" s="18">
        <f>P16*4</f>
        <v>52</v>
      </c>
      <c r="S16" s="18"/>
      <c r="T16" s="18"/>
    </row>
    <row r="17" spans="2:20" ht="15" customHeight="1">
      <c r="B17" s="24"/>
      <c r="C17" s="2" t="s">
        <v>5</v>
      </c>
      <c r="D17" s="10"/>
      <c r="E17" s="2" t="s">
        <v>5</v>
      </c>
      <c r="F17" s="10">
        <v>1</v>
      </c>
      <c r="G17" s="2" t="s">
        <v>5</v>
      </c>
      <c r="H17" s="10"/>
      <c r="I17" s="2" t="s">
        <v>5</v>
      </c>
      <c r="J17" s="10">
        <v>1</v>
      </c>
      <c r="K17" s="2" t="s">
        <v>5</v>
      </c>
      <c r="L17" s="10"/>
      <c r="M17" s="2" t="s">
        <v>5</v>
      </c>
      <c r="N17" s="10"/>
      <c r="O17" s="2" t="s">
        <v>5</v>
      </c>
      <c r="P17" s="2">
        <f>D17+F17+H17+J17+L17+N17</f>
        <v>2</v>
      </c>
      <c r="Q17" s="2">
        <f>P17/P21*100</f>
        <v>5.555555555555555</v>
      </c>
      <c r="R17" s="18">
        <f>P17*3</f>
        <v>6</v>
      </c>
      <c r="S17" s="18"/>
      <c r="T17" s="18"/>
    </row>
    <row r="18" spans="2:20" ht="15" customHeight="1">
      <c r="B18" s="24"/>
      <c r="C18" s="2" t="s">
        <v>6</v>
      </c>
      <c r="D18" s="10"/>
      <c r="E18" s="2" t="s">
        <v>6</v>
      </c>
      <c r="F18" s="10"/>
      <c r="G18" s="2" t="s">
        <v>6</v>
      </c>
      <c r="H18" s="10"/>
      <c r="I18" s="2" t="s">
        <v>6</v>
      </c>
      <c r="J18" s="10"/>
      <c r="K18" s="2" t="s">
        <v>6</v>
      </c>
      <c r="L18" s="10"/>
      <c r="M18" s="2" t="s">
        <v>6</v>
      </c>
      <c r="N18" s="10"/>
      <c r="O18" s="2" t="s">
        <v>6</v>
      </c>
      <c r="P18" s="2">
        <f>D18+F18+H18+J18+L18+N18</f>
        <v>0</v>
      </c>
      <c r="Q18" s="2">
        <f>P18/P21*100</f>
        <v>0</v>
      </c>
      <c r="R18" s="18">
        <f>P18*2</f>
        <v>0</v>
      </c>
      <c r="S18" s="18"/>
      <c r="T18" s="18"/>
    </row>
    <row r="19" spans="2:20" ht="15" customHeight="1">
      <c r="B19" s="24"/>
      <c r="C19" s="2" t="s">
        <v>7</v>
      </c>
      <c r="D19" s="10"/>
      <c r="E19" s="2" t="s">
        <v>7</v>
      </c>
      <c r="F19" s="10"/>
      <c r="G19" s="2" t="s">
        <v>7</v>
      </c>
      <c r="H19" s="10"/>
      <c r="I19" s="2" t="s">
        <v>7</v>
      </c>
      <c r="J19" s="10"/>
      <c r="K19" s="2" t="s">
        <v>7</v>
      </c>
      <c r="L19" s="10"/>
      <c r="M19" s="2" t="s">
        <v>7</v>
      </c>
      <c r="N19" s="10"/>
      <c r="O19" s="2" t="s">
        <v>7</v>
      </c>
      <c r="P19" s="2">
        <f>D19+F19+H19+J19+L19+N19</f>
        <v>0</v>
      </c>
      <c r="Q19" s="2">
        <f>P19/P21*100</f>
        <v>0</v>
      </c>
      <c r="R19" s="18">
        <f>P19*1</f>
        <v>0</v>
      </c>
      <c r="S19" s="18"/>
      <c r="T19" s="18"/>
    </row>
    <row r="20" spans="2:20" ht="15.75" customHeight="1" thickBot="1">
      <c r="B20" s="3"/>
      <c r="C20" s="5"/>
      <c r="D20" s="11"/>
      <c r="E20" s="5"/>
      <c r="F20" s="11"/>
      <c r="G20" s="5"/>
      <c r="H20" s="11"/>
      <c r="I20" s="5"/>
      <c r="J20" s="11"/>
      <c r="K20" s="5"/>
      <c r="L20" s="11"/>
      <c r="M20" s="5"/>
      <c r="N20" s="11"/>
      <c r="O20" s="2" t="s">
        <v>8</v>
      </c>
      <c r="P20" s="2"/>
      <c r="Q20" s="2"/>
      <c r="R20" s="18">
        <f>SUM(R15:R19)</f>
        <v>163</v>
      </c>
      <c r="S20" s="18"/>
      <c r="T20" s="18"/>
    </row>
    <row r="21" spans="2:20" ht="15">
      <c r="B21" s="29" t="s">
        <v>9</v>
      </c>
      <c r="C21" s="9">
        <v>3</v>
      </c>
      <c r="D21" s="9"/>
      <c r="E21" s="9">
        <v>9</v>
      </c>
      <c r="F21" s="9"/>
      <c r="G21" s="9">
        <v>15</v>
      </c>
      <c r="H21" s="9"/>
      <c r="I21" s="9">
        <v>20</v>
      </c>
      <c r="J21" s="9"/>
      <c r="K21" s="9">
        <v>25</v>
      </c>
      <c r="L21" s="9"/>
      <c r="M21" s="9">
        <v>30</v>
      </c>
      <c r="N21" s="9"/>
      <c r="O21" s="10"/>
      <c r="P21" s="10">
        <f>SUM(P15:P20)</f>
        <v>36</v>
      </c>
      <c r="Q21" s="10"/>
      <c r="R21" s="18">
        <f>R20/P21</f>
        <v>4.527777777777778</v>
      </c>
      <c r="S21" s="18"/>
      <c r="T21" s="18"/>
    </row>
    <row r="22" spans="2:20" ht="15">
      <c r="B22" s="30"/>
      <c r="C22" s="2"/>
      <c r="D22" s="10"/>
      <c r="E22" s="2"/>
      <c r="F22" s="10"/>
      <c r="G22" s="2"/>
      <c r="H22" s="10"/>
      <c r="I22" s="2"/>
      <c r="J22" s="10"/>
      <c r="K22" s="2"/>
      <c r="L22" s="10"/>
      <c r="M22" s="6"/>
      <c r="N22" s="13"/>
      <c r="O22" s="2"/>
      <c r="P22" s="2"/>
      <c r="Q22" s="2"/>
      <c r="R22" s="18"/>
      <c r="S22" s="18"/>
      <c r="T22" s="18"/>
    </row>
    <row r="23" spans="2:20" ht="15">
      <c r="B23" s="30"/>
      <c r="C23" s="2" t="s">
        <v>3</v>
      </c>
      <c r="D23" s="10">
        <v>3</v>
      </c>
      <c r="E23" s="2" t="s">
        <v>3</v>
      </c>
      <c r="F23" s="10">
        <v>6</v>
      </c>
      <c r="G23" s="2" t="s">
        <v>3</v>
      </c>
      <c r="H23" s="10">
        <v>3</v>
      </c>
      <c r="I23" s="2" t="s">
        <v>3</v>
      </c>
      <c r="J23" s="10">
        <v>5</v>
      </c>
      <c r="K23" s="2" t="s">
        <v>3</v>
      </c>
      <c r="L23" s="10">
        <v>2</v>
      </c>
      <c r="M23" s="2" t="s">
        <v>3</v>
      </c>
      <c r="N23" s="10">
        <v>5</v>
      </c>
      <c r="O23" s="2" t="s">
        <v>3</v>
      </c>
      <c r="P23" s="2">
        <f>D23+F23+H23+J23+L23+N23</f>
        <v>24</v>
      </c>
      <c r="Q23" s="2">
        <f>P23/P29*100</f>
        <v>66.66666666666666</v>
      </c>
      <c r="R23" s="18">
        <f>P23*5</f>
        <v>120</v>
      </c>
      <c r="S23" s="18"/>
      <c r="T23" s="18"/>
    </row>
    <row r="24" spans="2:20" ht="15">
      <c r="B24" s="30"/>
      <c r="C24" s="2" t="s">
        <v>4</v>
      </c>
      <c r="D24" s="10">
        <v>2</v>
      </c>
      <c r="E24" s="2" t="s">
        <v>4</v>
      </c>
      <c r="F24" s="10"/>
      <c r="G24" s="2" t="s">
        <v>4</v>
      </c>
      <c r="H24" s="10">
        <v>3</v>
      </c>
      <c r="I24" s="2" t="s">
        <v>4</v>
      </c>
      <c r="J24" s="10">
        <v>1</v>
      </c>
      <c r="K24" s="2" t="s">
        <v>4</v>
      </c>
      <c r="L24" s="10">
        <v>2</v>
      </c>
      <c r="M24" s="2" t="s">
        <v>4</v>
      </c>
      <c r="N24" s="10">
        <v>1</v>
      </c>
      <c r="O24" s="2" t="s">
        <v>4</v>
      </c>
      <c r="P24" s="2">
        <f>D24+F24+H24+J24+L24+N24</f>
        <v>9</v>
      </c>
      <c r="Q24" s="2">
        <f>P24/P29*100</f>
        <v>25</v>
      </c>
      <c r="R24" s="18">
        <f>P24*4</f>
        <v>36</v>
      </c>
      <c r="S24" s="18"/>
      <c r="T24" s="18"/>
    </row>
    <row r="25" spans="2:20" ht="15">
      <c r="B25" s="30"/>
      <c r="C25" s="2" t="s">
        <v>5</v>
      </c>
      <c r="D25" s="10">
        <v>1</v>
      </c>
      <c r="E25" s="2" t="s">
        <v>5</v>
      </c>
      <c r="F25" s="10"/>
      <c r="G25" s="2" t="s">
        <v>5</v>
      </c>
      <c r="H25" s="10"/>
      <c r="I25" s="2" t="s">
        <v>5</v>
      </c>
      <c r="J25" s="10"/>
      <c r="K25" s="2" t="s">
        <v>5</v>
      </c>
      <c r="L25" s="10">
        <v>1</v>
      </c>
      <c r="M25" s="2" t="s">
        <v>5</v>
      </c>
      <c r="N25" s="10"/>
      <c r="O25" s="2" t="s">
        <v>5</v>
      </c>
      <c r="P25" s="2">
        <f>D25+F25+H25+J25+L25+N25</f>
        <v>2</v>
      </c>
      <c r="Q25" s="2">
        <f>P25/P29*100</f>
        <v>5.555555555555555</v>
      </c>
      <c r="R25" s="18">
        <f>P25*3</f>
        <v>6</v>
      </c>
      <c r="S25" s="18"/>
      <c r="T25" s="18"/>
    </row>
    <row r="26" spans="2:20" ht="15">
      <c r="B26" s="30"/>
      <c r="C26" s="2" t="s">
        <v>6</v>
      </c>
      <c r="D26" s="10"/>
      <c r="E26" s="2" t="s">
        <v>6</v>
      </c>
      <c r="F26" s="10"/>
      <c r="G26" s="2" t="s">
        <v>6</v>
      </c>
      <c r="H26" s="10"/>
      <c r="I26" s="2" t="s">
        <v>6</v>
      </c>
      <c r="J26" s="10"/>
      <c r="K26" s="2" t="s">
        <v>6</v>
      </c>
      <c r="L26" s="10"/>
      <c r="M26" s="2" t="s">
        <v>6</v>
      </c>
      <c r="N26" s="10"/>
      <c r="O26" s="2" t="s">
        <v>6</v>
      </c>
      <c r="P26" s="2">
        <f>D26+F26+H26+J26+L26+N26</f>
        <v>0</v>
      </c>
      <c r="Q26" s="2">
        <f>P26/P29*100</f>
        <v>0</v>
      </c>
      <c r="R26" s="18">
        <f>P26*2</f>
        <v>0</v>
      </c>
      <c r="S26" s="18"/>
      <c r="T26" s="18"/>
    </row>
    <row r="27" spans="2:20" ht="15">
      <c r="B27" s="30"/>
      <c r="C27" s="2" t="s">
        <v>7</v>
      </c>
      <c r="D27" s="10"/>
      <c r="E27" s="2" t="s">
        <v>7</v>
      </c>
      <c r="F27" s="10"/>
      <c r="G27" s="2" t="s">
        <v>7</v>
      </c>
      <c r="H27" s="10"/>
      <c r="I27" s="2" t="s">
        <v>7</v>
      </c>
      <c r="J27" s="10"/>
      <c r="K27" s="2" t="s">
        <v>7</v>
      </c>
      <c r="L27" s="10">
        <v>1</v>
      </c>
      <c r="M27" s="7" t="s">
        <v>7</v>
      </c>
      <c r="N27" s="14"/>
      <c r="O27" s="2" t="s">
        <v>7</v>
      </c>
      <c r="P27" s="2">
        <f>D27+F27+H27+J27+L27+N27</f>
        <v>1</v>
      </c>
      <c r="Q27" s="2">
        <f>P27/P29*100</f>
        <v>2.7777777777777777</v>
      </c>
      <c r="R27" s="18">
        <f>P27*1</f>
        <v>1</v>
      </c>
      <c r="S27" s="18"/>
      <c r="T27" s="18"/>
    </row>
    <row r="28" spans="2:20" ht="15.75" thickBot="1">
      <c r="B28" s="31"/>
      <c r="C28" s="5"/>
      <c r="D28" s="11"/>
      <c r="E28" s="5"/>
      <c r="F28" s="11"/>
      <c r="G28" s="5"/>
      <c r="H28" s="11"/>
      <c r="I28" s="5"/>
      <c r="J28" s="11"/>
      <c r="K28" s="5"/>
      <c r="L28" s="11"/>
      <c r="M28" s="5"/>
      <c r="N28" s="11"/>
      <c r="O28" s="2" t="s">
        <v>8</v>
      </c>
      <c r="P28" s="2"/>
      <c r="Q28" s="2"/>
      <c r="R28" s="18">
        <f>SUM(R23:R27)</f>
        <v>163</v>
      </c>
      <c r="S28" s="18"/>
      <c r="T28" s="18"/>
    </row>
    <row r="29" spans="2:20" ht="15">
      <c r="B29" s="29" t="s">
        <v>10</v>
      </c>
      <c r="C29" s="9">
        <v>4</v>
      </c>
      <c r="D29" s="9"/>
      <c r="E29" s="9">
        <v>10</v>
      </c>
      <c r="F29" s="9"/>
      <c r="G29" s="9">
        <v>16</v>
      </c>
      <c r="H29" s="9"/>
      <c r="I29" s="9">
        <v>21</v>
      </c>
      <c r="J29" s="9"/>
      <c r="K29" s="9">
        <v>26</v>
      </c>
      <c r="L29" s="9"/>
      <c r="M29" s="9">
        <v>31</v>
      </c>
      <c r="N29" s="9"/>
      <c r="O29" s="10"/>
      <c r="P29" s="10">
        <f>SUM(P23:P28)</f>
        <v>36</v>
      </c>
      <c r="Q29" s="10"/>
      <c r="R29" s="21">
        <f>R28/P29</f>
        <v>4.527777777777778</v>
      </c>
      <c r="S29" s="18"/>
      <c r="T29" s="18"/>
    </row>
    <row r="30" spans="2:20" ht="15">
      <c r="B30" s="30"/>
      <c r="C30" s="2"/>
      <c r="D30" s="10"/>
      <c r="E30" s="2"/>
      <c r="F30" s="10"/>
      <c r="G30" s="2"/>
      <c r="H30" s="10"/>
      <c r="I30" s="2"/>
      <c r="J30" s="10"/>
      <c r="K30" s="2"/>
      <c r="L30" s="10"/>
      <c r="M30" s="2"/>
      <c r="N30" s="10"/>
      <c r="O30" s="2"/>
      <c r="P30" s="2"/>
      <c r="Q30" s="2"/>
      <c r="R30" s="18"/>
      <c r="S30" s="18"/>
      <c r="T30" s="18"/>
    </row>
    <row r="31" spans="2:20" ht="15">
      <c r="B31" s="30"/>
      <c r="C31" s="2" t="s">
        <v>3</v>
      </c>
      <c r="D31" s="10">
        <v>3</v>
      </c>
      <c r="E31" s="2" t="s">
        <v>3</v>
      </c>
      <c r="F31" s="10">
        <v>5</v>
      </c>
      <c r="G31" s="2" t="s">
        <v>3</v>
      </c>
      <c r="H31" s="10">
        <v>5</v>
      </c>
      <c r="I31" s="2" t="s">
        <v>3</v>
      </c>
      <c r="J31" s="10">
        <v>5</v>
      </c>
      <c r="K31" s="2" t="s">
        <v>3</v>
      </c>
      <c r="L31" s="10">
        <v>3</v>
      </c>
      <c r="M31" s="2" t="s">
        <v>3</v>
      </c>
      <c r="N31" s="10"/>
      <c r="O31" s="2" t="s">
        <v>3</v>
      </c>
      <c r="P31" s="2">
        <f>D31+F31+H31+J31+L31+N31</f>
        <v>21</v>
      </c>
      <c r="Q31" s="2">
        <f>P31/P37*100</f>
        <v>60</v>
      </c>
      <c r="R31" s="18">
        <f>P31*5</f>
        <v>105</v>
      </c>
      <c r="S31" s="18"/>
      <c r="T31" s="18"/>
    </row>
    <row r="32" spans="2:20" ht="15">
      <c r="B32" s="30"/>
      <c r="C32" s="2" t="s">
        <v>4</v>
      </c>
      <c r="D32" s="10">
        <v>3</v>
      </c>
      <c r="E32" s="2" t="s">
        <v>4</v>
      </c>
      <c r="F32" s="10">
        <v>1</v>
      </c>
      <c r="G32" s="2" t="s">
        <v>4</v>
      </c>
      <c r="H32" s="10">
        <v>1</v>
      </c>
      <c r="I32" s="2" t="s">
        <v>4</v>
      </c>
      <c r="J32" s="10">
        <v>1</v>
      </c>
      <c r="K32" s="2" t="s">
        <v>4</v>
      </c>
      <c r="L32" s="10">
        <v>2</v>
      </c>
      <c r="M32" s="2" t="s">
        <v>4</v>
      </c>
      <c r="N32" s="10">
        <v>4</v>
      </c>
      <c r="O32" s="2" t="s">
        <v>4</v>
      </c>
      <c r="P32" s="2">
        <f>D32+F32+H32+J32+L32+N32</f>
        <v>12</v>
      </c>
      <c r="Q32" s="2">
        <f>P32/P37*100</f>
        <v>34.285714285714285</v>
      </c>
      <c r="R32" s="18">
        <f>P32*4</f>
        <v>48</v>
      </c>
      <c r="S32" s="18"/>
      <c r="T32" s="18"/>
    </row>
    <row r="33" spans="2:20" ht="15">
      <c r="B33" s="30"/>
      <c r="C33" s="2" t="s">
        <v>5</v>
      </c>
      <c r="D33" s="10"/>
      <c r="E33" s="2" t="s">
        <v>5</v>
      </c>
      <c r="F33" s="10"/>
      <c r="G33" s="2" t="s">
        <v>5</v>
      </c>
      <c r="H33" s="10"/>
      <c r="I33" s="2" t="s">
        <v>5</v>
      </c>
      <c r="J33" s="10"/>
      <c r="K33" s="2" t="s">
        <v>5</v>
      </c>
      <c r="L33" s="10"/>
      <c r="M33" s="2" t="s">
        <v>5</v>
      </c>
      <c r="N33" s="10">
        <v>2</v>
      </c>
      <c r="O33" s="2" t="s">
        <v>5</v>
      </c>
      <c r="P33" s="2">
        <f>D33+F33+H33+J33+L33+N33</f>
        <v>2</v>
      </c>
      <c r="Q33" s="2">
        <f>P33/P37*100</f>
        <v>5.714285714285714</v>
      </c>
      <c r="R33" s="18">
        <f>P33*3</f>
        <v>6</v>
      </c>
      <c r="S33" s="18"/>
      <c r="T33" s="18"/>
    </row>
    <row r="34" spans="2:20" ht="15">
      <c r="B34" s="30"/>
      <c r="C34" s="2" t="s">
        <v>6</v>
      </c>
      <c r="D34" s="10"/>
      <c r="E34" s="2" t="s">
        <v>6</v>
      </c>
      <c r="F34" s="10"/>
      <c r="G34" s="2" t="s">
        <v>6</v>
      </c>
      <c r="H34" s="10"/>
      <c r="I34" s="2" t="s">
        <v>6</v>
      </c>
      <c r="J34" s="10"/>
      <c r="K34" s="2" t="s">
        <v>6</v>
      </c>
      <c r="L34" s="10"/>
      <c r="M34" s="2" t="s">
        <v>6</v>
      </c>
      <c r="N34" s="10"/>
      <c r="O34" s="2" t="s">
        <v>6</v>
      </c>
      <c r="P34" s="2">
        <f>D34+F34+H34+J34+L34+N34</f>
        <v>0</v>
      </c>
      <c r="Q34" s="2">
        <f>P34/P37*100</f>
        <v>0</v>
      </c>
      <c r="R34" s="18">
        <f>P34*2</f>
        <v>0</v>
      </c>
      <c r="S34" s="18"/>
      <c r="T34" s="18"/>
    </row>
    <row r="35" spans="2:20" ht="15">
      <c r="B35" s="30"/>
      <c r="C35" s="2" t="s">
        <v>7</v>
      </c>
      <c r="D35" s="10"/>
      <c r="E35" s="2" t="s">
        <v>7</v>
      </c>
      <c r="F35" s="10"/>
      <c r="G35" s="2" t="s">
        <v>7</v>
      </c>
      <c r="H35" s="10"/>
      <c r="I35" s="2" t="s">
        <v>7</v>
      </c>
      <c r="J35" s="10"/>
      <c r="K35" s="2" t="s">
        <v>7</v>
      </c>
      <c r="L35" s="10"/>
      <c r="M35" s="2" t="s">
        <v>7</v>
      </c>
      <c r="N35" s="10"/>
      <c r="O35" s="2" t="s">
        <v>7</v>
      </c>
      <c r="P35" s="2">
        <f>D35+F35+H35+J35+L35+N35</f>
        <v>0</v>
      </c>
      <c r="Q35" s="2">
        <f>P35/P37*100</f>
        <v>0</v>
      </c>
      <c r="R35" s="18">
        <f>P35*1</f>
        <v>0</v>
      </c>
      <c r="S35" s="18"/>
      <c r="T35" s="18"/>
    </row>
    <row r="36" spans="2:20" ht="15.75" thickBot="1">
      <c r="B36" s="31"/>
      <c r="C36" s="5"/>
      <c r="D36" s="11"/>
      <c r="E36" s="15"/>
      <c r="F36" s="16"/>
      <c r="G36" s="5"/>
      <c r="H36" s="11"/>
      <c r="I36" s="5"/>
      <c r="J36" s="11"/>
      <c r="K36" s="5"/>
      <c r="L36" s="11"/>
      <c r="M36" s="5"/>
      <c r="N36" s="11"/>
      <c r="O36" s="2" t="s">
        <v>8</v>
      </c>
      <c r="P36" s="2"/>
      <c r="Q36" s="2"/>
      <c r="R36" s="18">
        <f>SUM(R31:R35)</f>
        <v>159</v>
      </c>
      <c r="S36" s="18"/>
      <c r="T36" s="18"/>
    </row>
    <row r="37" spans="2:20" ht="15">
      <c r="B37" s="29" t="s">
        <v>11</v>
      </c>
      <c r="C37" s="9">
        <v>5</v>
      </c>
      <c r="D37" s="9"/>
      <c r="E37" s="9">
        <v>11</v>
      </c>
      <c r="F37" s="9"/>
      <c r="G37" s="9">
        <v>17</v>
      </c>
      <c r="H37" s="9"/>
      <c r="I37" s="9">
        <v>22</v>
      </c>
      <c r="J37" s="9"/>
      <c r="K37" s="9">
        <v>27</v>
      </c>
      <c r="L37" s="9"/>
      <c r="M37" s="9">
        <v>32</v>
      </c>
      <c r="N37" s="9"/>
      <c r="O37" s="10"/>
      <c r="P37" s="10">
        <f>SUM(P31:P36)</f>
        <v>35</v>
      </c>
      <c r="Q37" s="10"/>
      <c r="R37" s="21">
        <f>R36/P37</f>
        <v>4.542857142857143</v>
      </c>
      <c r="S37" s="18"/>
      <c r="T37" s="18"/>
    </row>
    <row r="38" spans="2:20" ht="15">
      <c r="B38" s="30"/>
      <c r="C38" s="2"/>
      <c r="D38" s="10"/>
      <c r="E38" s="2"/>
      <c r="F38" s="10"/>
      <c r="G38" s="2"/>
      <c r="H38" s="10"/>
      <c r="I38" s="2"/>
      <c r="J38" s="10"/>
      <c r="K38" s="2"/>
      <c r="L38" s="10"/>
      <c r="M38" s="2"/>
      <c r="N38" s="10"/>
      <c r="O38" s="2"/>
      <c r="P38" s="2"/>
      <c r="Q38" s="2"/>
      <c r="R38" s="18"/>
      <c r="S38" s="18"/>
      <c r="T38" s="18"/>
    </row>
    <row r="39" spans="2:20" ht="15">
      <c r="B39" s="30"/>
      <c r="C39" s="2" t="s">
        <v>3</v>
      </c>
      <c r="D39" s="10">
        <v>5</v>
      </c>
      <c r="E39" s="2" t="s">
        <v>3</v>
      </c>
      <c r="F39" s="10">
        <v>6</v>
      </c>
      <c r="G39" s="2" t="s">
        <v>3</v>
      </c>
      <c r="H39" s="10">
        <v>5</v>
      </c>
      <c r="I39" s="2" t="s">
        <v>3</v>
      </c>
      <c r="J39" s="10">
        <v>4</v>
      </c>
      <c r="K39" s="2" t="s">
        <v>3</v>
      </c>
      <c r="L39" s="10">
        <v>4</v>
      </c>
      <c r="M39" s="2" t="s">
        <v>3</v>
      </c>
      <c r="N39" s="10">
        <v>2</v>
      </c>
      <c r="O39" s="2" t="s">
        <v>3</v>
      </c>
      <c r="P39" s="2">
        <f>D39+F39+H39+J39+L39+N39</f>
        <v>26</v>
      </c>
      <c r="Q39" s="2">
        <f>P39/P45*100</f>
        <v>70.27027027027027</v>
      </c>
      <c r="R39" s="18">
        <f>P39*5</f>
        <v>130</v>
      </c>
      <c r="S39" s="18"/>
      <c r="T39" s="18"/>
    </row>
    <row r="40" spans="2:20" ht="15">
      <c r="B40" s="30"/>
      <c r="C40" s="2" t="s">
        <v>4</v>
      </c>
      <c r="D40" s="10"/>
      <c r="E40" s="2" t="s">
        <v>4</v>
      </c>
      <c r="F40" s="10"/>
      <c r="G40" s="2" t="s">
        <v>4</v>
      </c>
      <c r="H40" s="10">
        <v>1</v>
      </c>
      <c r="I40" s="2" t="s">
        <v>4</v>
      </c>
      <c r="J40" s="10">
        <v>2</v>
      </c>
      <c r="K40" s="2" t="s">
        <v>4</v>
      </c>
      <c r="L40" s="10">
        <v>2</v>
      </c>
      <c r="M40" s="2" t="s">
        <v>4</v>
      </c>
      <c r="N40" s="10">
        <v>4</v>
      </c>
      <c r="O40" s="2" t="s">
        <v>4</v>
      </c>
      <c r="P40" s="2">
        <f>D40+F40+H40+J40+L40+N40</f>
        <v>9</v>
      </c>
      <c r="Q40" s="2">
        <f>P40/P45*100</f>
        <v>24.324324324324326</v>
      </c>
      <c r="R40" s="18">
        <f>P40*4</f>
        <v>36</v>
      </c>
      <c r="S40" s="18"/>
      <c r="T40" s="18"/>
    </row>
    <row r="41" spans="2:20" ht="15">
      <c r="B41" s="30"/>
      <c r="C41" s="2" t="s">
        <v>5</v>
      </c>
      <c r="D41" s="10">
        <v>1</v>
      </c>
      <c r="E41" s="2" t="s">
        <v>5</v>
      </c>
      <c r="F41" s="10"/>
      <c r="G41" s="2" t="s">
        <v>5</v>
      </c>
      <c r="H41" s="10"/>
      <c r="I41" s="2" t="s">
        <v>5</v>
      </c>
      <c r="J41" s="10"/>
      <c r="K41" s="2" t="s">
        <v>5</v>
      </c>
      <c r="L41" s="10">
        <v>1</v>
      </c>
      <c r="M41" s="2" t="s">
        <v>5</v>
      </c>
      <c r="N41" s="10"/>
      <c r="O41" s="2" t="s">
        <v>5</v>
      </c>
      <c r="P41" s="2">
        <f>D41+F41+H41+J41+L41+N41</f>
        <v>2</v>
      </c>
      <c r="Q41" s="2">
        <f>P41/P45*100</f>
        <v>5.405405405405405</v>
      </c>
      <c r="R41" s="18">
        <f>P41*3</f>
        <v>6</v>
      </c>
      <c r="S41" s="18"/>
      <c r="T41" s="18"/>
    </row>
    <row r="42" spans="2:20" ht="15">
      <c r="B42" s="30"/>
      <c r="C42" s="2" t="s">
        <v>6</v>
      </c>
      <c r="D42" s="10"/>
      <c r="E42" s="2" t="s">
        <v>6</v>
      </c>
      <c r="F42" s="10"/>
      <c r="G42" s="2" t="s">
        <v>6</v>
      </c>
      <c r="H42" s="10"/>
      <c r="I42" s="2" t="s">
        <v>6</v>
      </c>
      <c r="J42" s="10"/>
      <c r="K42" s="2" t="s">
        <v>6</v>
      </c>
      <c r="L42" s="10"/>
      <c r="M42" s="2" t="s">
        <v>6</v>
      </c>
      <c r="N42" s="10"/>
      <c r="O42" s="2" t="s">
        <v>6</v>
      </c>
      <c r="P42" s="2">
        <f>D42+F42+H42+J42+L42+N42</f>
        <v>0</v>
      </c>
      <c r="Q42" s="2">
        <f>P42/P45*100</f>
        <v>0</v>
      </c>
      <c r="R42" s="18">
        <f>P42*2</f>
        <v>0</v>
      </c>
      <c r="S42" s="18"/>
      <c r="T42" s="18"/>
    </row>
    <row r="43" spans="2:20" ht="15">
      <c r="B43" s="30"/>
      <c r="C43" s="2" t="s">
        <v>7</v>
      </c>
      <c r="D43" s="10"/>
      <c r="E43" s="2" t="s">
        <v>7</v>
      </c>
      <c r="F43" s="10"/>
      <c r="G43" s="2" t="s">
        <v>7</v>
      </c>
      <c r="H43" s="10"/>
      <c r="I43" s="2" t="s">
        <v>7</v>
      </c>
      <c r="J43" s="10"/>
      <c r="K43" s="2" t="s">
        <v>7</v>
      </c>
      <c r="L43" s="10"/>
      <c r="M43" s="2" t="s">
        <v>7</v>
      </c>
      <c r="N43" s="10"/>
      <c r="O43" s="2" t="s">
        <v>7</v>
      </c>
      <c r="P43" s="2">
        <f>D43+F43+H43+J43+L43+N43</f>
        <v>0</v>
      </c>
      <c r="Q43" s="2">
        <f>P43/P45*100</f>
        <v>0</v>
      </c>
      <c r="R43" s="18">
        <f>P43*1</f>
        <v>0</v>
      </c>
      <c r="S43" s="18"/>
      <c r="T43" s="18"/>
    </row>
    <row r="44" spans="2:20" ht="15">
      <c r="B44" s="30"/>
      <c r="C44" s="15"/>
      <c r="D44" s="16"/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7" t="s">
        <v>8</v>
      </c>
      <c r="P44" s="17"/>
      <c r="Q44" s="17"/>
      <c r="R44" s="18">
        <f>SUM(R39:R43)</f>
        <v>172</v>
      </c>
      <c r="S44" s="18"/>
      <c r="T44" s="18"/>
    </row>
    <row r="45" spans="2:20" ht="20.25" customHeight="1">
      <c r="B45" s="25" t="s">
        <v>13</v>
      </c>
      <c r="C45" s="9">
        <v>6</v>
      </c>
      <c r="D45" s="9"/>
      <c r="E45" s="9">
        <v>12</v>
      </c>
      <c r="F45" s="9"/>
      <c r="G45" s="10"/>
      <c r="H45" s="10"/>
      <c r="I45" s="10"/>
      <c r="J45" s="10"/>
      <c r="K45" s="9"/>
      <c r="L45" s="9"/>
      <c r="M45" s="10"/>
      <c r="N45" s="10"/>
      <c r="O45" s="10"/>
      <c r="P45" s="10">
        <f>SUM(P39:P44)</f>
        <v>37</v>
      </c>
      <c r="Q45" s="10"/>
      <c r="R45" s="21">
        <f>R44/P45</f>
        <v>4.648648648648648</v>
      </c>
      <c r="S45" s="18"/>
      <c r="T45" s="18"/>
    </row>
    <row r="46" spans="2:20" ht="15">
      <c r="B46" s="25"/>
      <c r="C46" s="2"/>
      <c r="D46" s="10"/>
      <c r="E46" s="2"/>
      <c r="F46" s="10"/>
      <c r="G46" s="2"/>
      <c r="H46" s="10"/>
      <c r="I46" s="2"/>
      <c r="J46" s="10"/>
      <c r="K46" s="2"/>
      <c r="L46" s="10"/>
      <c r="M46" s="2"/>
      <c r="N46" s="10"/>
      <c r="O46" s="2"/>
      <c r="P46" s="2"/>
      <c r="Q46" s="2"/>
      <c r="R46" s="18"/>
      <c r="S46" s="18"/>
      <c r="T46" s="18"/>
    </row>
    <row r="47" spans="2:20" ht="15">
      <c r="B47" s="25"/>
      <c r="C47" s="2" t="s">
        <v>3</v>
      </c>
      <c r="D47" s="10">
        <v>6</v>
      </c>
      <c r="E47" s="2" t="s">
        <v>3</v>
      </c>
      <c r="F47" s="10">
        <v>5</v>
      </c>
      <c r="G47" s="2"/>
      <c r="H47" s="10"/>
      <c r="I47" s="2"/>
      <c r="J47" s="10"/>
      <c r="K47" s="2"/>
      <c r="L47" s="10"/>
      <c r="M47" s="2"/>
      <c r="N47" s="10"/>
      <c r="O47" s="2" t="s">
        <v>3</v>
      </c>
      <c r="P47" s="2">
        <f>F47+L47</f>
        <v>5</v>
      </c>
      <c r="Q47" s="2">
        <f>P47/P53*100</f>
        <v>83.33333333333334</v>
      </c>
      <c r="R47" s="18">
        <f>P47*5</f>
        <v>25</v>
      </c>
      <c r="S47" s="18"/>
      <c r="T47" s="18"/>
    </row>
    <row r="48" spans="2:20" ht="15">
      <c r="B48" s="25"/>
      <c r="C48" s="2" t="s">
        <v>4</v>
      </c>
      <c r="D48" s="10"/>
      <c r="E48" s="2" t="s">
        <v>4</v>
      </c>
      <c r="F48" s="10">
        <v>1</v>
      </c>
      <c r="G48" s="2"/>
      <c r="H48" s="10"/>
      <c r="I48" s="2"/>
      <c r="J48" s="10"/>
      <c r="K48" s="2"/>
      <c r="L48" s="10"/>
      <c r="M48" s="2"/>
      <c r="N48" s="10"/>
      <c r="O48" s="2" t="s">
        <v>4</v>
      </c>
      <c r="P48" s="2">
        <f>F48+L48</f>
        <v>1</v>
      </c>
      <c r="Q48" s="2">
        <f>P48/P53*100</f>
        <v>16.666666666666664</v>
      </c>
      <c r="R48" s="18">
        <f>P48*4</f>
        <v>4</v>
      </c>
      <c r="S48" s="18"/>
      <c r="T48" s="18"/>
    </row>
    <row r="49" spans="2:20" ht="15">
      <c r="B49" s="25"/>
      <c r="C49" s="2" t="s">
        <v>5</v>
      </c>
      <c r="D49" s="10"/>
      <c r="E49" s="2" t="s">
        <v>5</v>
      </c>
      <c r="F49" s="10"/>
      <c r="G49" s="2"/>
      <c r="H49" s="10"/>
      <c r="I49" s="2"/>
      <c r="J49" s="10"/>
      <c r="K49" s="2"/>
      <c r="L49" s="10"/>
      <c r="M49" s="2"/>
      <c r="N49" s="10"/>
      <c r="O49" s="2" t="s">
        <v>5</v>
      </c>
      <c r="P49" s="2">
        <f>F49+L49</f>
        <v>0</v>
      </c>
      <c r="Q49" s="2">
        <f>P49/P53*100</f>
        <v>0</v>
      </c>
      <c r="R49" s="18">
        <f>P49*3</f>
        <v>0</v>
      </c>
      <c r="S49" s="18"/>
      <c r="T49" s="18"/>
    </row>
    <row r="50" spans="2:20" ht="15">
      <c r="B50" s="25"/>
      <c r="C50" s="2" t="s">
        <v>6</v>
      </c>
      <c r="D50" s="10"/>
      <c r="E50" s="2" t="s">
        <v>6</v>
      </c>
      <c r="F50" s="10"/>
      <c r="G50" s="2"/>
      <c r="H50" s="10"/>
      <c r="I50" s="2"/>
      <c r="J50" s="10"/>
      <c r="K50" s="2"/>
      <c r="L50" s="10"/>
      <c r="M50" s="2"/>
      <c r="N50" s="10"/>
      <c r="O50" s="2" t="s">
        <v>6</v>
      </c>
      <c r="P50" s="2">
        <f>F50+L50</f>
        <v>0</v>
      </c>
      <c r="Q50" s="2">
        <f>P50/P53*100</f>
        <v>0</v>
      </c>
      <c r="R50" s="18">
        <f>P50*2</f>
        <v>0</v>
      </c>
      <c r="S50" s="18"/>
      <c r="T50" s="18"/>
    </row>
    <row r="51" spans="2:20" ht="15">
      <c r="B51" s="25"/>
      <c r="C51" s="2" t="s">
        <v>7</v>
      </c>
      <c r="D51" s="10"/>
      <c r="E51" s="2" t="s">
        <v>7</v>
      </c>
      <c r="F51" s="10"/>
      <c r="G51" s="2"/>
      <c r="H51" s="10"/>
      <c r="I51" s="2"/>
      <c r="J51" s="10"/>
      <c r="K51" s="2"/>
      <c r="L51" s="10"/>
      <c r="M51" s="2"/>
      <c r="N51" s="10"/>
      <c r="O51" s="2" t="s">
        <v>7</v>
      </c>
      <c r="P51" s="2">
        <f>F51+L51</f>
        <v>0</v>
      </c>
      <c r="Q51" s="2">
        <f>P51/P53*100</f>
        <v>0</v>
      </c>
      <c r="R51" s="18">
        <f>P51*1</f>
        <v>0</v>
      </c>
      <c r="S51" s="18"/>
      <c r="T51" s="18"/>
    </row>
    <row r="52" spans="2:20" ht="15">
      <c r="B52" s="25"/>
      <c r="C52" s="2"/>
      <c r="D52" s="10"/>
      <c r="E52" s="5"/>
      <c r="F52" s="11"/>
      <c r="G52" s="2"/>
      <c r="H52" s="10"/>
      <c r="I52" s="2"/>
      <c r="J52" s="10"/>
      <c r="K52" s="5"/>
      <c r="L52" s="11"/>
      <c r="M52" s="2"/>
      <c r="N52" s="10"/>
      <c r="O52" s="2" t="s">
        <v>8</v>
      </c>
      <c r="P52" s="2"/>
      <c r="Q52" s="2"/>
      <c r="R52" s="18">
        <f>SUM(R47:R51)</f>
        <v>29</v>
      </c>
      <c r="S52" s="18"/>
      <c r="T52" s="18"/>
    </row>
    <row r="53" spans="2:20" ht="14.25">
      <c r="B53" s="8"/>
      <c r="C53" s="8"/>
      <c r="E53" s="8"/>
      <c r="G53" s="8"/>
      <c r="I53" s="8"/>
      <c r="K53" s="8"/>
      <c r="M53" s="8"/>
      <c r="O53" s="8"/>
      <c r="P53" s="8">
        <f>SUM(P47:P52)</f>
        <v>6</v>
      </c>
      <c r="Q53" s="8"/>
      <c r="R53" s="22">
        <f>R52/P53</f>
        <v>4.833333333333333</v>
      </c>
      <c r="S53" s="8"/>
      <c r="T53" s="8"/>
    </row>
  </sheetData>
  <sheetProtection/>
  <mergeCells count="7">
    <mergeCell ref="B13:B19"/>
    <mergeCell ref="B45:B52"/>
    <mergeCell ref="C4:M4"/>
    <mergeCell ref="B5:B12"/>
    <mergeCell ref="B21:B28"/>
    <mergeCell ref="B29:B36"/>
    <mergeCell ref="B37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2014-01-20T06:39:35Z</dcterms:created>
  <dcterms:modified xsi:type="dcterms:W3CDTF">2015-11-06T03:38:11Z</dcterms:modified>
  <cp:category/>
  <cp:version/>
  <cp:contentType/>
  <cp:contentStatus/>
</cp:coreProperties>
</file>